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55\"/>
    </mc:Choice>
  </mc:AlternateContent>
  <xr:revisionPtr revIDLastSave="0" documentId="13_ncr:1_{BEC76C7B-84F1-4B3B-BDF8-E947954E0D3D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ОСР 518-02-01" sheetId="8" r:id="rId8"/>
    <sheet name="ОСР 518-09-01" sheetId="9" r:id="rId9"/>
    <sheet name="ОСР 518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8" i="1" l="1"/>
  <c r="C29" i="1"/>
  <c r="C43" i="1"/>
  <c r="I40" i="1"/>
  <c r="I39" i="1"/>
  <c r="I38" i="1"/>
  <c r="I37" i="1"/>
  <c r="I36" i="1"/>
  <c r="C30" i="1"/>
  <c r="C32" i="1" s="1"/>
  <c r="C34" i="1" s="1"/>
  <c r="G70" i="2"/>
  <c r="G71" i="2" s="1"/>
  <c r="G72" i="2" s="1"/>
  <c r="G74" i="2" s="1"/>
  <c r="G75" i="2" s="1"/>
  <c r="G76" i="2" s="1"/>
  <c r="C39" i="1" s="1"/>
  <c r="F70" i="2"/>
  <c r="F71" i="2" s="1"/>
  <c r="F72" i="2" s="1"/>
  <c r="F74" i="2" s="1"/>
  <c r="F75" i="2" s="1"/>
  <c r="F76" i="2" s="1"/>
  <c r="E70" i="2"/>
  <c r="E71" i="2" s="1"/>
  <c r="E72" i="2" s="1"/>
  <c r="E74" i="2" s="1"/>
  <c r="E75" i="2" s="1"/>
  <c r="E76" i="2" s="1"/>
  <c r="D70" i="2"/>
  <c r="D71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61" i="2" l="1"/>
  <c r="H30" i="2"/>
  <c r="H33" i="2"/>
  <c r="C31" i="1"/>
  <c r="H39" i="2"/>
  <c r="H23" i="2"/>
  <c r="H42" i="2"/>
  <c r="H71" i="2"/>
  <c r="D72" i="2"/>
  <c r="H70" i="2"/>
  <c r="H72" i="2" l="1"/>
  <c r="D74" i="2"/>
  <c r="D75" i="2" l="1"/>
  <c r="H74" i="2"/>
  <c r="D76" i="2" l="1"/>
  <c r="C37" i="1" s="1"/>
  <c r="C40" i="1" s="1"/>
  <c r="H75" i="2"/>
  <c r="C42" i="1" l="1"/>
  <c r="C44" i="1" s="1"/>
  <c r="C46" i="1" s="1"/>
  <c r="C41" i="1"/>
  <c r="H76" i="2"/>
</calcChain>
</file>

<file path=xl/sharedStrings.xml><?xml version="1.0" encoding="utf-8"?>
<sst xmlns="http://schemas.openxmlformats.org/spreadsheetml/2006/main" count="412" uniqueCount="168">
  <si>
    <t>СВОДКА ЗАТРАТ</t>
  </si>
  <si>
    <t>P_0955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</si>
  <si>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</si>
  <si>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</si>
  <si>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</si>
  <si>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</si>
  <si>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</si>
  <si>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</si>
  <si>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</si>
  <si>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</si>
  <si>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</si>
  <si>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</si>
  <si>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</si>
  <si>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</si>
  <si>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</si>
  <si>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</si>
  <si>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</si>
  <si>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</si>
  <si>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</si>
  <si>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</si>
  <si>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</si>
  <si>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</si>
  <si>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</si>
  <si>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</si>
  <si>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</si>
  <si>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</si>
  <si>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</si>
  <si>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</si>
  <si>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</si>
  <si>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</si>
  <si>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</si>
  <si>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</si>
  <si>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</si>
  <si>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</si>
  <si>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</si>
  <si>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</si>
  <si>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</si>
  <si>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</si>
  <si>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</si>
  <si>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</si>
  <si>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</si>
  <si>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</si>
  <si>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</si>
  <si>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</si>
  <si>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</si>
  <si>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</si>
  <si>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</si>
  <si>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</si>
  <si>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</si>
  <si>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</si>
  <si>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</si>
  <si>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</si>
  <si>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</si>
  <si>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</si>
  <si>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</si>
  <si>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</si>
  <si>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</si>
  <si>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</si>
  <si>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</si>
  <si>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</si>
  <si>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</si>
  <si>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</si>
  <si>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</si>
  <si>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</si>
  <si>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</si>
  <si>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</si>
  <si>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</si>
  <si>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</si>
  <si>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</si>
  <si>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</si>
  <si>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</si>
  <si>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</si>
  <si>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</si>
  <si>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</si>
  <si>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</si>
  <si>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</si>
  <si>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</si>
  <si>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</si>
  <si>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</si>
  <si>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</si>
  <si>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</si>
  <si>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</si>
  <si>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</si>
  <si>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</si>
  <si>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</si>
  <si>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</si>
  <si>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</si>
  <si>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</si>
  <si>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</si>
  <si>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</si>
  <si>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</si>
  <si>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</si>
  <si>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</si>
  <si>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</si>
  <si>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</si>
  <si>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</si>
  <si>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</si>
  <si>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</si>
  <si>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</si>
  <si>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</si>
  <si>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</si>
  <si>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</si>
  <si>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</si>
  <si>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</si>
  <si>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</si>
  <si>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</si>
  <si>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</si>
  <si>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</si>
  <si>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</si>
  <si>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</si>
  <si>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</si>
  <si>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</si>
  <si>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</si>
  <si>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</si>
  <si>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</si>
  <si>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</si>
  <si>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</si>
  <si>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</si>
  <si>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</si>
  <si>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</si>
  <si>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</si>
  <si>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</si>
  <si>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</si>
  <si>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</si>
  <si>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</si>
  <si>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</si>
  <si>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</si>
  <si>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</si>
  <si>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</si>
  <si>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</si>
  <si>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</si>
  <si>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</si>
  <si>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</si>
  <si>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</si>
  <si>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</si>
  <si>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</si>
  <si>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</si>
  <si>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</si>
  <si>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</si>
  <si>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</si>
  <si>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</si>
  <si>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</si>
  <si>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</si>
  <si>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</si>
  <si>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</si>
  <si>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</si>
  <si>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</si>
  <si>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</si>
  <si>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</si>
  <si>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</si>
  <si>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</si>
  <si>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</si>
  <si>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</si>
  <si>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</si>
  <si>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</si>
  <si>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</si>
  <si>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</si>
  <si>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</si>
  <si>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</si>
  <si>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</si>
  <si>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</si>
  <si>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</si>
  <si>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</si>
  <si>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</si>
  <si>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</si>
  <si>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</si>
  <si>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</si>
  <si>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 №1060604 (ТП-604) до 6-ДС-2 (Православная гимназия) (двухцепная 0,155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</si>
</sst>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0.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174" fontId="0" fillId="0" borderId="0" xfId="0" applyNumberFormat="1"/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6" zoomScale="90" zoomScaleNormal="90" workbookViewId="0">
      <selection activeCell="B26" sqref="B2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7" t="s">
        <v>0</v>
      </c>
      <c r="B12" s="87"/>
      <c r="C12" s="87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90" t="s">
        <v>1</v>
      </c>
      <c r="B16" s="90"/>
      <c r="C16" s="90"/>
    </row>
    <row r="17" spans="1:9" ht="16.2" customHeight="1" x14ac:dyDescent="0.3">
      <c r="A17" s="89" t="s">
        <v>2</v>
      </c>
      <c r="B17" s="89"/>
      <c r="C17" s="89"/>
    </row>
    <row r="18" spans="1:9" ht="16.2" customHeight="1" x14ac:dyDescent="0.3">
      <c r="A18" s="1"/>
      <c r="B18" s="1"/>
      <c r="C18" s="1"/>
    </row>
    <row r="19" spans="1:9" ht="72" customHeight="1" x14ac:dyDescent="0.3">
      <c r="A19" s="88" t="s">
        <v>167</v>
      </c>
      <c r="B19" s="88"/>
      <c r="C19" s="88"/>
    </row>
    <row r="20" spans="1:9" ht="16.2" customHeight="1" x14ac:dyDescent="0.3">
      <c r="A20" s="89" t="s">
        <v>3</v>
      </c>
      <c r="B20" s="89"/>
      <c r="C20" s="89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4" t="s">
        <v>151</v>
      </c>
      <c r="B25" s="85"/>
      <c r="C25" s="86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152</v>
      </c>
      <c r="C26" s="54"/>
      <c r="D26" s="51"/>
      <c r="E26" s="51"/>
      <c r="F26" s="51"/>
      <c r="G26" s="52"/>
      <c r="H26" s="52" t="s">
        <v>153</v>
      </c>
      <c r="I26" s="52"/>
    </row>
    <row r="27" spans="1:9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7"/>
      <c r="G27" s="58" t="s">
        <v>155</v>
      </c>
      <c r="H27" s="58" t="s">
        <v>156</v>
      </c>
      <c r="I27" s="58" t="s">
        <v>157</v>
      </c>
    </row>
    <row r="28" spans="1:9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159</v>
      </c>
      <c r="C29" s="62">
        <f>ССР!H67*1.2</f>
        <v>251.588959419096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251.588959419096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160</v>
      </c>
      <c r="C31" s="62">
        <f>C30-ROUND(C30/1.2,5)</f>
        <v>41.93148941909601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161</v>
      </c>
      <c r="C32" s="67">
        <f>C30*I39</f>
        <v>304.74325987906172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165</v>
      </c>
      <c r="C33" s="62">
        <v>0.78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166</v>
      </c>
      <c r="C34" s="67">
        <f>C32*C33</f>
        <v>237.69974270566814</v>
      </c>
      <c r="D34" s="57"/>
      <c r="E34" s="68"/>
      <c r="F34" s="69"/>
      <c r="G34" s="70"/>
      <c r="H34" s="60"/>
      <c r="I34" s="66"/>
    </row>
    <row r="35" spans="1:9" ht="15.6" x14ac:dyDescent="0.3">
      <c r="A35" s="84" t="s">
        <v>162</v>
      </c>
      <c r="B35" s="85"/>
      <c r="C35" s="86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152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154</v>
      </c>
      <c r="C37" s="76">
        <f>ССР!D76+ССР!E76</f>
        <v>4388.803783676618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158</v>
      </c>
      <c r="C38" s="76">
        <f>ССР!F76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159</v>
      </c>
      <c r="C39" s="76">
        <f>ССР!G76-C29</f>
        <v>84.111831760481948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4472.9156154371003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160</v>
      </c>
      <c r="C41" s="62">
        <f>C40-ROUND(C40/1.2,5)</f>
        <v>745.48593543710012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161</v>
      </c>
      <c r="C42" s="77">
        <f>C40*I40</f>
        <v>5657.4491450755258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165</v>
      </c>
      <c r="C43" s="62">
        <f>C33</f>
        <v>0.78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166</v>
      </c>
      <c r="C44" s="67">
        <f>C42*C43</f>
        <v>4412.81033315891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163</v>
      </c>
      <c r="C46" s="79">
        <f>C34+C44</f>
        <v>4650.5100758645785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164</v>
      </c>
      <c r="B48" s="52"/>
      <c r="C48" s="52"/>
      <c r="D48" s="51"/>
      <c r="E48" s="82"/>
      <c r="F48" s="51"/>
      <c r="G48" s="51"/>
      <c r="H48" s="51"/>
      <c r="I48" s="51"/>
    </row>
    <row r="49" spans="4:4" x14ac:dyDescent="0.3">
      <c r="D49" s="83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105</v>
      </c>
      <c r="D13" s="19">
        <v>0</v>
      </c>
      <c r="E13" s="19">
        <v>0</v>
      </c>
      <c r="F13" s="19">
        <v>0</v>
      </c>
      <c r="G13" s="19">
        <v>19.715796621370998</v>
      </c>
      <c r="H13" s="19">
        <v>19.715796621370998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19.715796621370998</v>
      </c>
      <c r="H14" s="19">
        <v>19.715796621370998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48" zoomScale="70" zoomScaleNormal="70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5" t="s">
        <v>25</v>
      </c>
      <c r="B3" s="96"/>
      <c r="C3" s="45"/>
      <c r="D3" s="43">
        <v>3182.0823123253999</v>
      </c>
      <c r="E3" s="41"/>
      <c r="F3" s="41"/>
      <c r="G3" s="41"/>
      <c r="H3" s="48"/>
    </row>
    <row r="4" spans="1:8" x14ac:dyDescent="0.3">
      <c r="A4" s="97" t="s">
        <v>114</v>
      </c>
      <c r="B4" s="42" t="s">
        <v>115</v>
      </c>
      <c r="C4" s="45"/>
      <c r="D4" s="43">
        <v>2979.1950199391999</v>
      </c>
      <c r="E4" s="41"/>
      <c r="F4" s="41"/>
      <c r="G4" s="41"/>
      <c r="H4" s="48"/>
    </row>
    <row r="5" spans="1:8" x14ac:dyDescent="0.3">
      <c r="A5" s="97"/>
      <c r="B5" s="42" t="s">
        <v>116</v>
      </c>
      <c r="C5" s="37"/>
      <c r="D5" s="43">
        <v>202.88729238618001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9" t="s">
        <v>86</v>
      </c>
      <c r="B8" s="100"/>
      <c r="C8" s="97" t="s">
        <v>120</v>
      </c>
      <c r="D8" s="44">
        <v>3182.0823123253999</v>
      </c>
      <c r="E8" s="41">
        <v>0.32</v>
      </c>
      <c r="F8" s="41" t="s">
        <v>119</v>
      </c>
      <c r="G8" s="44">
        <v>9944.007226017</v>
      </c>
      <c r="H8" s="47"/>
    </row>
    <row r="9" spans="1:8" x14ac:dyDescent="0.3">
      <c r="A9" s="101">
        <v>1</v>
      </c>
      <c r="B9" s="42" t="s">
        <v>115</v>
      </c>
      <c r="C9" s="97"/>
      <c r="D9" s="44">
        <v>2979.1950199391999</v>
      </c>
      <c r="E9" s="41"/>
      <c r="F9" s="41"/>
      <c r="G9" s="41"/>
      <c r="H9" s="98" t="s">
        <v>25</v>
      </c>
    </row>
    <row r="10" spans="1:8" x14ac:dyDescent="0.3">
      <c r="A10" s="97"/>
      <c r="B10" s="42" t="s">
        <v>116</v>
      </c>
      <c r="C10" s="97"/>
      <c r="D10" s="44">
        <v>202.88729238618001</v>
      </c>
      <c r="E10" s="41"/>
      <c r="F10" s="41"/>
      <c r="G10" s="41"/>
      <c r="H10" s="98"/>
    </row>
    <row r="11" spans="1:8" x14ac:dyDescent="0.3">
      <c r="A11" s="97"/>
      <c r="B11" s="42" t="s">
        <v>117</v>
      </c>
      <c r="C11" s="97"/>
      <c r="D11" s="44">
        <v>0</v>
      </c>
      <c r="E11" s="41"/>
      <c r="F11" s="41"/>
      <c r="G11" s="41"/>
      <c r="H11" s="98"/>
    </row>
    <row r="12" spans="1:8" x14ac:dyDescent="0.3">
      <c r="A12" s="97"/>
      <c r="B12" s="42" t="s">
        <v>118</v>
      </c>
      <c r="C12" s="97"/>
      <c r="D12" s="44">
        <v>0</v>
      </c>
      <c r="E12" s="41"/>
      <c r="F12" s="41"/>
      <c r="G12" s="41"/>
      <c r="H12" s="98"/>
    </row>
    <row r="13" spans="1:8" ht="24.6" x14ac:dyDescent="0.3">
      <c r="A13" s="102" t="s">
        <v>49</v>
      </c>
      <c r="B13" s="96"/>
      <c r="C13" s="37"/>
      <c r="D13" s="43">
        <v>9.9676097622583999</v>
      </c>
      <c r="E13" s="41"/>
      <c r="F13" s="41"/>
      <c r="G13" s="41"/>
      <c r="H13" s="47"/>
    </row>
    <row r="14" spans="1:8" x14ac:dyDescent="0.3">
      <c r="A14" s="97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118</v>
      </c>
      <c r="C17" s="37"/>
      <c r="D17" s="43">
        <v>9.6756979975525006</v>
      </c>
      <c r="E17" s="41"/>
      <c r="F17" s="41"/>
      <c r="G17" s="41"/>
      <c r="H17" s="47"/>
    </row>
    <row r="18" spans="1:8" x14ac:dyDescent="0.3">
      <c r="A18" s="99" t="s">
        <v>89</v>
      </c>
      <c r="B18" s="100"/>
      <c r="C18" s="97" t="s">
        <v>120</v>
      </c>
      <c r="D18" s="44">
        <v>9.6756979975525006</v>
      </c>
      <c r="E18" s="41">
        <v>0.32</v>
      </c>
      <c r="F18" s="41" t="s">
        <v>119</v>
      </c>
      <c r="G18" s="44">
        <v>30.236556242351998</v>
      </c>
      <c r="H18" s="47"/>
    </row>
    <row r="19" spans="1:8" x14ac:dyDescent="0.3">
      <c r="A19" s="101">
        <v>1</v>
      </c>
      <c r="B19" s="42" t="s">
        <v>115</v>
      </c>
      <c r="C19" s="97"/>
      <c r="D19" s="44">
        <v>0</v>
      </c>
      <c r="E19" s="41"/>
      <c r="F19" s="41"/>
      <c r="G19" s="41"/>
      <c r="H19" s="98" t="s">
        <v>25</v>
      </c>
    </row>
    <row r="20" spans="1:8" x14ac:dyDescent="0.3">
      <c r="A20" s="97"/>
      <c r="B20" s="42" t="s">
        <v>116</v>
      </c>
      <c r="C20" s="97"/>
      <c r="D20" s="44">
        <v>0</v>
      </c>
      <c r="E20" s="41"/>
      <c r="F20" s="41"/>
      <c r="G20" s="41"/>
      <c r="H20" s="98"/>
    </row>
    <row r="21" spans="1:8" x14ac:dyDescent="0.3">
      <c r="A21" s="97"/>
      <c r="B21" s="42" t="s">
        <v>117</v>
      </c>
      <c r="C21" s="97"/>
      <c r="D21" s="44">
        <v>0</v>
      </c>
      <c r="E21" s="41"/>
      <c r="F21" s="41"/>
      <c r="G21" s="41"/>
      <c r="H21" s="98"/>
    </row>
    <row r="22" spans="1:8" x14ac:dyDescent="0.3">
      <c r="A22" s="97"/>
      <c r="B22" s="42" t="s">
        <v>118</v>
      </c>
      <c r="C22" s="97"/>
      <c r="D22" s="44">
        <v>9.6756979975525006</v>
      </c>
      <c r="E22" s="41"/>
      <c r="F22" s="41"/>
      <c r="G22" s="41"/>
      <c r="H22" s="98"/>
    </row>
    <row r="23" spans="1:8" x14ac:dyDescent="0.3">
      <c r="A23" s="97" t="s">
        <v>122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118</v>
      </c>
      <c r="C26" s="37"/>
      <c r="D26" s="43">
        <v>9.9676097622583999</v>
      </c>
      <c r="E26" s="41"/>
      <c r="F26" s="41"/>
      <c r="G26" s="41"/>
      <c r="H26" s="47"/>
    </row>
    <row r="27" spans="1:8" x14ac:dyDescent="0.3">
      <c r="A27" s="99" t="s">
        <v>103</v>
      </c>
      <c r="B27" s="100"/>
      <c r="C27" s="97" t="s">
        <v>124</v>
      </c>
      <c r="D27" s="44">
        <v>0.29191176470587998</v>
      </c>
      <c r="E27" s="41">
        <v>5.0000000000000001E-3</v>
      </c>
      <c r="F27" s="41" t="s">
        <v>119</v>
      </c>
      <c r="G27" s="44">
        <v>58.382352941176002</v>
      </c>
      <c r="H27" s="47"/>
    </row>
    <row r="28" spans="1:8" x14ac:dyDescent="0.3">
      <c r="A28" s="101">
        <v>1</v>
      </c>
      <c r="B28" s="42" t="s">
        <v>115</v>
      </c>
      <c r="C28" s="97"/>
      <c r="D28" s="44">
        <v>0</v>
      </c>
      <c r="E28" s="41"/>
      <c r="F28" s="41"/>
      <c r="G28" s="41"/>
      <c r="H28" s="98" t="s">
        <v>123</v>
      </c>
    </row>
    <row r="29" spans="1:8" x14ac:dyDescent="0.3">
      <c r="A29" s="97"/>
      <c r="B29" s="42" t="s">
        <v>116</v>
      </c>
      <c r="C29" s="97"/>
      <c r="D29" s="44">
        <v>0</v>
      </c>
      <c r="E29" s="41"/>
      <c r="F29" s="41"/>
      <c r="G29" s="41"/>
      <c r="H29" s="98"/>
    </row>
    <row r="30" spans="1:8" x14ac:dyDescent="0.3">
      <c r="A30" s="97"/>
      <c r="B30" s="42" t="s">
        <v>117</v>
      </c>
      <c r="C30" s="97"/>
      <c r="D30" s="44">
        <v>0</v>
      </c>
      <c r="E30" s="41"/>
      <c r="F30" s="41"/>
      <c r="G30" s="41"/>
      <c r="H30" s="98"/>
    </row>
    <row r="31" spans="1:8" x14ac:dyDescent="0.3">
      <c r="A31" s="97"/>
      <c r="B31" s="42" t="s">
        <v>118</v>
      </c>
      <c r="C31" s="97"/>
      <c r="D31" s="44">
        <v>0.29191176470587998</v>
      </c>
      <c r="E31" s="41"/>
      <c r="F31" s="41"/>
      <c r="G31" s="41"/>
      <c r="H31" s="98"/>
    </row>
    <row r="32" spans="1:8" ht="24.6" x14ac:dyDescent="0.3">
      <c r="A32" s="102" t="s">
        <v>65</v>
      </c>
      <c r="B32" s="96"/>
      <c r="C32" s="37"/>
      <c r="D32" s="43">
        <v>189.94166956121001</v>
      </c>
      <c r="E32" s="41"/>
      <c r="F32" s="41"/>
      <c r="G32" s="41"/>
      <c r="H32" s="47"/>
    </row>
    <row r="33" spans="1:8" x14ac:dyDescent="0.3">
      <c r="A33" s="97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118</v>
      </c>
      <c r="C36" s="37"/>
      <c r="D36" s="43">
        <v>183.41688015906001</v>
      </c>
      <c r="E36" s="41"/>
      <c r="F36" s="41"/>
      <c r="G36" s="41"/>
      <c r="H36" s="47"/>
    </row>
    <row r="37" spans="1:8" x14ac:dyDescent="0.3">
      <c r="A37" s="99" t="s">
        <v>65</v>
      </c>
      <c r="B37" s="100"/>
      <c r="C37" s="97" t="s">
        <v>120</v>
      </c>
      <c r="D37" s="44">
        <v>183.41688015906001</v>
      </c>
      <c r="E37" s="41">
        <v>0.32</v>
      </c>
      <c r="F37" s="41" t="s">
        <v>119</v>
      </c>
      <c r="G37" s="44">
        <v>573.17775049705995</v>
      </c>
      <c r="H37" s="47"/>
    </row>
    <row r="38" spans="1:8" x14ac:dyDescent="0.3">
      <c r="A38" s="101">
        <v>1</v>
      </c>
      <c r="B38" s="42" t="s">
        <v>115</v>
      </c>
      <c r="C38" s="97"/>
      <c r="D38" s="44">
        <v>0</v>
      </c>
      <c r="E38" s="41"/>
      <c r="F38" s="41"/>
      <c r="G38" s="41"/>
      <c r="H38" s="98" t="s">
        <v>25</v>
      </c>
    </row>
    <row r="39" spans="1:8" x14ac:dyDescent="0.3">
      <c r="A39" s="97"/>
      <c r="B39" s="42" t="s">
        <v>116</v>
      </c>
      <c r="C39" s="97"/>
      <c r="D39" s="44">
        <v>0</v>
      </c>
      <c r="E39" s="41"/>
      <c r="F39" s="41"/>
      <c r="G39" s="41"/>
      <c r="H39" s="98"/>
    </row>
    <row r="40" spans="1:8" x14ac:dyDescent="0.3">
      <c r="A40" s="97"/>
      <c r="B40" s="42" t="s">
        <v>117</v>
      </c>
      <c r="C40" s="97"/>
      <c r="D40" s="44">
        <v>0</v>
      </c>
      <c r="E40" s="41"/>
      <c r="F40" s="41"/>
      <c r="G40" s="41"/>
      <c r="H40" s="98"/>
    </row>
    <row r="41" spans="1:8" x14ac:dyDescent="0.3">
      <c r="A41" s="97"/>
      <c r="B41" s="42" t="s">
        <v>118</v>
      </c>
      <c r="C41" s="97"/>
      <c r="D41" s="44">
        <v>183.41688015906001</v>
      </c>
      <c r="E41" s="41"/>
      <c r="F41" s="41"/>
      <c r="G41" s="41"/>
      <c r="H41" s="98"/>
    </row>
    <row r="42" spans="1:8" x14ac:dyDescent="0.3">
      <c r="A42" s="97" t="s">
        <v>126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7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7"/>
      <c r="B45" s="42" t="s">
        <v>118</v>
      </c>
      <c r="C45" s="37"/>
      <c r="D45" s="43">
        <v>189.94166956121001</v>
      </c>
      <c r="E45" s="41"/>
      <c r="F45" s="41"/>
      <c r="G45" s="41"/>
      <c r="H45" s="47"/>
    </row>
    <row r="46" spans="1:8" x14ac:dyDescent="0.3">
      <c r="A46" s="99" t="s">
        <v>65</v>
      </c>
      <c r="B46" s="100"/>
      <c r="C46" s="97" t="s">
        <v>129</v>
      </c>
      <c r="D46" s="44">
        <v>6.5247894021450001</v>
      </c>
      <c r="E46" s="41">
        <v>6.6000000000000005E-5</v>
      </c>
      <c r="F46" s="41" t="s">
        <v>127</v>
      </c>
      <c r="G46" s="44">
        <v>98860.445487044999</v>
      </c>
      <c r="H46" s="47"/>
    </row>
    <row r="47" spans="1:8" x14ac:dyDescent="0.3">
      <c r="A47" s="101">
        <v>1</v>
      </c>
      <c r="B47" s="42" t="s">
        <v>115</v>
      </c>
      <c r="C47" s="97"/>
      <c r="D47" s="44">
        <v>0</v>
      </c>
      <c r="E47" s="41"/>
      <c r="F47" s="41"/>
      <c r="G47" s="41"/>
      <c r="H47" s="98" t="s">
        <v>128</v>
      </c>
    </row>
    <row r="48" spans="1:8" x14ac:dyDescent="0.3">
      <c r="A48" s="97"/>
      <c r="B48" s="42" t="s">
        <v>116</v>
      </c>
      <c r="C48" s="97"/>
      <c r="D48" s="44">
        <v>0</v>
      </c>
      <c r="E48" s="41"/>
      <c r="F48" s="41"/>
      <c r="G48" s="41"/>
      <c r="H48" s="98"/>
    </row>
    <row r="49" spans="1:8" x14ac:dyDescent="0.3">
      <c r="A49" s="97"/>
      <c r="B49" s="42" t="s">
        <v>117</v>
      </c>
      <c r="C49" s="97"/>
      <c r="D49" s="44">
        <v>0</v>
      </c>
      <c r="E49" s="41"/>
      <c r="F49" s="41"/>
      <c r="G49" s="41"/>
      <c r="H49" s="98"/>
    </row>
    <row r="50" spans="1:8" x14ac:dyDescent="0.3">
      <c r="A50" s="97"/>
      <c r="B50" s="42" t="s">
        <v>118</v>
      </c>
      <c r="C50" s="97"/>
      <c r="D50" s="44">
        <v>6.5247894021450001</v>
      </c>
      <c r="E50" s="41"/>
      <c r="F50" s="41"/>
      <c r="G50" s="41"/>
      <c r="H50" s="98"/>
    </row>
    <row r="51" spans="1:8" ht="24.6" x14ac:dyDescent="0.3">
      <c r="A51" s="102" t="s">
        <v>93</v>
      </c>
      <c r="B51" s="96"/>
      <c r="C51" s="37"/>
      <c r="D51" s="43">
        <v>0</v>
      </c>
      <c r="E51" s="41"/>
      <c r="F51" s="41"/>
      <c r="G51" s="41"/>
      <c r="H51" s="47"/>
    </row>
    <row r="52" spans="1:8" x14ac:dyDescent="0.3">
      <c r="A52" s="97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7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118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9" t="s">
        <v>95</v>
      </c>
      <c r="B56" s="100"/>
      <c r="C56" s="97" t="s">
        <v>129</v>
      </c>
      <c r="D56" s="44">
        <v>0</v>
      </c>
      <c r="E56" s="41">
        <v>6.6000000000000005E-5</v>
      </c>
      <c r="F56" s="41" t="s">
        <v>127</v>
      </c>
      <c r="G56" s="44">
        <v>0</v>
      </c>
      <c r="H56" s="47"/>
    </row>
    <row r="57" spans="1:8" x14ac:dyDescent="0.3">
      <c r="A57" s="101">
        <v>1</v>
      </c>
      <c r="B57" s="42" t="s">
        <v>115</v>
      </c>
      <c r="C57" s="97"/>
      <c r="D57" s="44">
        <v>0</v>
      </c>
      <c r="E57" s="41"/>
      <c r="F57" s="41"/>
      <c r="G57" s="41"/>
      <c r="H57" s="98" t="s">
        <v>128</v>
      </c>
    </row>
    <row r="58" spans="1:8" x14ac:dyDescent="0.3">
      <c r="A58" s="97"/>
      <c r="B58" s="42" t="s">
        <v>116</v>
      </c>
      <c r="C58" s="97"/>
      <c r="D58" s="44">
        <v>0</v>
      </c>
      <c r="E58" s="41"/>
      <c r="F58" s="41"/>
      <c r="G58" s="41"/>
      <c r="H58" s="98"/>
    </row>
    <row r="59" spans="1:8" x14ac:dyDescent="0.3">
      <c r="A59" s="97"/>
      <c r="B59" s="42" t="s">
        <v>117</v>
      </c>
      <c r="C59" s="97"/>
      <c r="D59" s="44">
        <v>0</v>
      </c>
      <c r="E59" s="41"/>
      <c r="F59" s="41"/>
      <c r="G59" s="41"/>
      <c r="H59" s="98"/>
    </row>
    <row r="60" spans="1:8" x14ac:dyDescent="0.3">
      <c r="A60" s="97"/>
      <c r="B60" s="42" t="s">
        <v>118</v>
      </c>
      <c r="C60" s="97"/>
      <c r="D60" s="44">
        <v>0</v>
      </c>
      <c r="E60" s="41"/>
      <c r="F60" s="41"/>
      <c r="G60" s="41"/>
      <c r="H60" s="98"/>
    </row>
    <row r="61" spans="1:8" ht="24.6" x14ac:dyDescent="0.3">
      <c r="A61" s="102" t="s">
        <v>98</v>
      </c>
      <c r="B61" s="96"/>
      <c r="C61" s="37"/>
      <c r="D61" s="43">
        <v>209.78823529412</v>
      </c>
      <c r="E61" s="41"/>
      <c r="F61" s="41"/>
      <c r="G61" s="41"/>
      <c r="H61" s="47"/>
    </row>
    <row r="62" spans="1:8" x14ac:dyDescent="0.3">
      <c r="A62" s="97" t="s">
        <v>131</v>
      </c>
      <c r="B62" s="42" t="s">
        <v>115</v>
      </c>
      <c r="C62" s="37"/>
      <c r="D62" s="43">
        <v>196.87058823529</v>
      </c>
      <c r="E62" s="41"/>
      <c r="F62" s="41"/>
      <c r="G62" s="41"/>
      <c r="H62" s="47"/>
    </row>
    <row r="63" spans="1:8" x14ac:dyDescent="0.3">
      <c r="A63" s="97"/>
      <c r="B63" s="42" t="s">
        <v>116</v>
      </c>
      <c r="C63" s="37"/>
      <c r="D63" s="43">
        <v>12.917647058824</v>
      </c>
      <c r="E63" s="41"/>
      <c r="F63" s="41"/>
      <c r="G63" s="41"/>
      <c r="H63" s="47"/>
    </row>
    <row r="64" spans="1:8" x14ac:dyDescent="0.3">
      <c r="A64" s="97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118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9" t="s">
        <v>100</v>
      </c>
      <c r="B66" s="100"/>
      <c r="C66" s="97" t="s">
        <v>124</v>
      </c>
      <c r="D66" s="44">
        <v>209.78823529412</v>
      </c>
      <c r="E66" s="41">
        <v>5.0000000000000001E-3</v>
      </c>
      <c r="F66" s="41" t="s">
        <v>119</v>
      </c>
      <c r="G66" s="44">
        <v>41957.647058823997</v>
      </c>
      <c r="H66" s="47"/>
    </row>
    <row r="67" spans="1:8" x14ac:dyDescent="0.3">
      <c r="A67" s="101">
        <v>1</v>
      </c>
      <c r="B67" s="42" t="s">
        <v>115</v>
      </c>
      <c r="C67" s="97"/>
      <c r="D67" s="44">
        <v>196.87058823529</v>
      </c>
      <c r="E67" s="41"/>
      <c r="F67" s="41"/>
      <c r="G67" s="41"/>
      <c r="H67" s="98" t="s">
        <v>123</v>
      </c>
    </row>
    <row r="68" spans="1:8" x14ac:dyDescent="0.3">
      <c r="A68" s="97"/>
      <c r="B68" s="42" t="s">
        <v>116</v>
      </c>
      <c r="C68" s="97"/>
      <c r="D68" s="44">
        <v>12.917647058824</v>
      </c>
      <c r="E68" s="41"/>
      <c r="F68" s="41"/>
      <c r="G68" s="41"/>
      <c r="H68" s="98"/>
    </row>
    <row r="69" spans="1:8" x14ac:dyDescent="0.3">
      <c r="A69" s="97"/>
      <c r="B69" s="42" t="s">
        <v>117</v>
      </c>
      <c r="C69" s="97"/>
      <c r="D69" s="44">
        <v>0</v>
      </c>
      <c r="E69" s="41"/>
      <c r="F69" s="41"/>
      <c r="G69" s="41"/>
      <c r="H69" s="98"/>
    </row>
    <row r="70" spans="1:8" x14ac:dyDescent="0.3">
      <c r="A70" s="97"/>
      <c r="B70" s="42" t="s">
        <v>118</v>
      </c>
      <c r="C70" s="97"/>
      <c r="D70" s="44">
        <v>0</v>
      </c>
      <c r="E70" s="41"/>
      <c r="F70" s="41"/>
      <c r="G70" s="41"/>
      <c r="H70" s="98"/>
    </row>
    <row r="71" spans="1:8" ht="24.6" x14ac:dyDescent="0.3">
      <c r="A71" s="102" t="s">
        <v>105</v>
      </c>
      <c r="B71" s="96"/>
      <c r="C71" s="37"/>
      <c r="D71" s="43">
        <v>19.715796621370998</v>
      </c>
      <c r="E71" s="41"/>
      <c r="F71" s="41"/>
      <c r="G71" s="41"/>
      <c r="H71" s="47"/>
    </row>
    <row r="72" spans="1:8" x14ac:dyDescent="0.3">
      <c r="A72" s="97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7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7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/>
      <c r="B75" s="42" t="s">
        <v>118</v>
      </c>
      <c r="C75" s="37"/>
      <c r="D75" s="43">
        <v>19.715796621370998</v>
      </c>
      <c r="E75" s="41"/>
      <c r="F75" s="41"/>
      <c r="G75" s="41"/>
      <c r="H75" s="47"/>
    </row>
    <row r="76" spans="1:8" x14ac:dyDescent="0.3">
      <c r="A76" s="99" t="s">
        <v>105</v>
      </c>
      <c r="B76" s="100"/>
      <c r="C76" s="97" t="s">
        <v>124</v>
      </c>
      <c r="D76" s="44">
        <v>19.715796621370998</v>
      </c>
      <c r="E76" s="41">
        <v>5.0000000000000001E-3</v>
      </c>
      <c r="F76" s="41" t="s">
        <v>119</v>
      </c>
      <c r="G76" s="44">
        <v>3943.1593242741001</v>
      </c>
      <c r="H76" s="47"/>
    </row>
    <row r="77" spans="1:8" x14ac:dyDescent="0.3">
      <c r="A77" s="101">
        <v>1</v>
      </c>
      <c r="B77" s="42" t="s">
        <v>115</v>
      </c>
      <c r="C77" s="97"/>
      <c r="D77" s="44">
        <v>0</v>
      </c>
      <c r="E77" s="41"/>
      <c r="F77" s="41"/>
      <c r="G77" s="41"/>
      <c r="H77" s="98" t="s">
        <v>123</v>
      </c>
    </row>
    <row r="78" spans="1:8" x14ac:dyDescent="0.3">
      <c r="A78" s="97"/>
      <c r="B78" s="42" t="s">
        <v>116</v>
      </c>
      <c r="C78" s="97"/>
      <c r="D78" s="44">
        <v>0</v>
      </c>
      <c r="E78" s="41"/>
      <c r="F78" s="41"/>
      <c r="G78" s="41"/>
      <c r="H78" s="98"/>
    </row>
    <row r="79" spans="1:8" x14ac:dyDescent="0.3">
      <c r="A79" s="97"/>
      <c r="B79" s="42" t="s">
        <v>117</v>
      </c>
      <c r="C79" s="97"/>
      <c r="D79" s="44">
        <v>0</v>
      </c>
      <c r="E79" s="41"/>
      <c r="F79" s="41"/>
      <c r="G79" s="41"/>
      <c r="H79" s="98"/>
    </row>
    <row r="80" spans="1:8" x14ac:dyDescent="0.3">
      <c r="A80" s="97"/>
      <c r="B80" s="42" t="s">
        <v>118</v>
      </c>
      <c r="C80" s="97"/>
      <c r="D80" s="44">
        <v>19.715796621370998</v>
      </c>
      <c r="E80" s="41"/>
      <c r="F80" s="41"/>
      <c r="G80" s="41"/>
      <c r="H80" s="98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3" t="s">
        <v>133</v>
      </c>
      <c r="B83" s="103"/>
      <c r="C83" s="103"/>
      <c r="D83" s="103"/>
      <c r="E83" s="103"/>
      <c r="F83" s="103"/>
      <c r="G83" s="103"/>
      <c r="H83" s="103"/>
    </row>
    <row r="84" spans="1:8" x14ac:dyDescent="0.3">
      <c r="A84" s="103" t="s">
        <v>134</v>
      </c>
      <c r="B84" s="103"/>
      <c r="C84" s="103"/>
      <c r="D84" s="103"/>
      <c r="E84" s="103"/>
      <c r="F84" s="103"/>
      <c r="G84" s="103"/>
      <c r="H84" s="103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1:B51"/>
    <mergeCell ref="A52:A55"/>
    <mergeCell ref="A56:B56"/>
    <mergeCell ref="H57:H60"/>
    <mergeCell ref="C56:C60"/>
    <mergeCell ref="A57:A60"/>
    <mergeCell ref="A42:A45"/>
    <mergeCell ref="A46:B46"/>
    <mergeCell ref="H47:H50"/>
    <mergeCell ref="C46:C50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4" t="s">
        <v>135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0.45950000000000002</v>
      </c>
      <c r="D4" s="27">
        <v>5103.9171675885</v>
      </c>
      <c r="E4" s="26">
        <v>6</v>
      </c>
      <c r="F4" s="26"/>
      <c r="G4" s="27">
        <v>2345.2499385069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0.13400000000000001</v>
      </c>
      <c r="D5" s="27">
        <v>818.22700652441995</v>
      </c>
      <c r="E5" s="26">
        <v>6</v>
      </c>
      <c r="F5" s="26"/>
      <c r="G5" s="27">
        <v>109.64241887427001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2.5441176470587998E-2</v>
      </c>
      <c r="D6" s="27">
        <v>1662.7573397988001</v>
      </c>
      <c r="E6" s="26">
        <v>0.4</v>
      </c>
      <c r="F6" s="26"/>
      <c r="G6" s="27">
        <v>42.302502909586998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1.4705882352941001E-3</v>
      </c>
      <c r="D7" s="27">
        <v>1363.9187907776</v>
      </c>
      <c r="E7" s="26">
        <v>0.4</v>
      </c>
      <c r="F7" s="26"/>
      <c r="G7" s="27">
        <v>2.0057629276141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2.2205882352940999E-2</v>
      </c>
      <c r="D8" s="27">
        <v>1049.6719013825</v>
      </c>
      <c r="E8" s="26">
        <v>0.4</v>
      </c>
      <c r="F8" s="26"/>
      <c r="G8" s="27">
        <v>23.308890751288001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5.0000000000000001E-3</v>
      </c>
      <c r="D9" s="27">
        <v>6808.6826035618997</v>
      </c>
      <c r="E9" s="26">
        <v>0.4</v>
      </c>
      <c r="F9" s="26"/>
      <c r="G9" s="27">
        <v>34.043413017810003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7"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167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5.2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2979.1950199391999</v>
      </c>
      <c r="E25" s="20">
        <v>202.88729238618001</v>
      </c>
      <c r="F25" s="20">
        <v>0</v>
      </c>
      <c r="G25" s="20">
        <v>0</v>
      </c>
      <c r="H25" s="20">
        <v>3182.0823123253999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196.87058823529</v>
      </c>
      <c r="E26" s="20">
        <v>12.917647058824</v>
      </c>
      <c r="F26" s="20">
        <v>0</v>
      </c>
      <c r="G26" s="20">
        <v>0</v>
      </c>
      <c r="H26" s="20">
        <v>209.78823529412</v>
      </c>
    </row>
    <row r="27" spans="1:8" ht="16.95" customHeight="1" x14ac:dyDescent="0.3">
      <c r="A27" s="6"/>
      <c r="B27" s="9"/>
      <c r="C27" s="9" t="s">
        <v>28</v>
      </c>
      <c r="D27" s="20">
        <v>3176.0656081745001</v>
      </c>
      <c r="E27" s="20">
        <v>215.804939445</v>
      </c>
      <c r="F27" s="20">
        <v>0</v>
      </c>
      <c r="G27" s="20">
        <v>0</v>
      </c>
      <c r="H27" s="20">
        <v>3391.8705476195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3176.0656081745001</v>
      </c>
      <c r="E43" s="20">
        <v>215.804939445</v>
      </c>
      <c r="F43" s="20">
        <v>0</v>
      </c>
      <c r="G43" s="20">
        <v>0</v>
      </c>
      <c r="H43" s="20">
        <v>3391.8705476195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59.583900398784998</v>
      </c>
      <c r="E45" s="20">
        <v>4.0577458477236004</v>
      </c>
      <c r="F45" s="20">
        <v>0</v>
      </c>
      <c r="G45" s="20">
        <v>0</v>
      </c>
      <c r="H45" s="20">
        <v>63.641646246508998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0.38924999999999998</v>
      </c>
      <c r="E46" s="20">
        <v>0</v>
      </c>
      <c r="F46" s="20">
        <v>0</v>
      </c>
      <c r="G46" s="20">
        <v>0</v>
      </c>
      <c r="H46" s="20">
        <v>0.38924999999999998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3.9374117647058999</v>
      </c>
      <c r="E47" s="20">
        <v>0.25835294117647001</v>
      </c>
      <c r="F47" s="20">
        <v>0</v>
      </c>
      <c r="G47" s="20">
        <v>0</v>
      </c>
      <c r="H47" s="20">
        <v>4.1957647058824001</v>
      </c>
    </row>
    <row r="48" spans="1:8" ht="16.95" customHeight="1" x14ac:dyDescent="0.3">
      <c r="A48" s="6"/>
      <c r="B48" s="9"/>
      <c r="C48" s="9" t="s">
        <v>45</v>
      </c>
      <c r="D48" s="20">
        <v>63.910562163491001</v>
      </c>
      <c r="E48" s="20">
        <v>4.3160987889001001</v>
      </c>
      <c r="F48" s="20">
        <v>0</v>
      </c>
      <c r="G48" s="20">
        <v>0</v>
      </c>
      <c r="H48" s="20">
        <v>68.226660952391001</v>
      </c>
    </row>
    <row r="49" spans="1:8" ht="16.95" customHeight="1" x14ac:dyDescent="0.3">
      <c r="A49" s="6"/>
      <c r="B49" s="9"/>
      <c r="C49" s="9" t="s">
        <v>46</v>
      </c>
      <c r="D49" s="20">
        <v>3239.976170338</v>
      </c>
      <c r="E49" s="20">
        <v>220.12103823390001</v>
      </c>
      <c r="F49" s="20">
        <v>0</v>
      </c>
      <c r="G49" s="20">
        <v>0</v>
      </c>
      <c r="H49" s="20">
        <v>3460.0972085719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9.6756979975525006</v>
      </c>
      <c r="H51" s="20">
        <v>9.6756979975525006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79.728666245824996</v>
      </c>
      <c r="E52" s="20">
        <v>5.4012654979050003</v>
      </c>
      <c r="F52" s="20">
        <v>0</v>
      </c>
      <c r="G52" s="20">
        <v>0</v>
      </c>
      <c r="H52" s="20">
        <v>85.129931743729998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45.777130724999999</v>
      </c>
      <c r="H53" s="20">
        <v>45.777130724999999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0.29191176470587998</v>
      </c>
      <c r="H54" s="20">
        <v>0.29191176470587998</v>
      </c>
    </row>
    <row r="55" spans="1:8" ht="31.2" x14ac:dyDescent="0.3">
      <c r="A55" s="6">
        <v>10</v>
      </c>
      <c r="B55" s="6" t="s">
        <v>50</v>
      </c>
      <c r="C55" s="7" t="s">
        <v>56</v>
      </c>
      <c r="D55" s="20">
        <v>5.2410888</v>
      </c>
      <c r="E55" s="20">
        <v>0.34389360000000002</v>
      </c>
      <c r="F55" s="20">
        <v>0</v>
      </c>
      <c r="G55" s="20">
        <v>0.19191176470588001</v>
      </c>
      <c r="H55" s="20">
        <v>5.7768941647059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6.0084634259609997</v>
      </c>
      <c r="H56" s="20">
        <v>6.0084634259609997</v>
      </c>
    </row>
    <row r="57" spans="1:8" ht="16.95" customHeight="1" x14ac:dyDescent="0.3">
      <c r="A57" s="6"/>
      <c r="B57" s="9"/>
      <c r="C57" s="9" t="s">
        <v>58</v>
      </c>
      <c r="D57" s="20">
        <v>84.969755045824996</v>
      </c>
      <c r="E57" s="20">
        <v>5.7451590979049998</v>
      </c>
      <c r="F57" s="20">
        <v>0</v>
      </c>
      <c r="G57" s="20">
        <v>61.945115677925003</v>
      </c>
      <c r="H57" s="20">
        <v>152.66002982166</v>
      </c>
    </row>
    <row r="58" spans="1:8" ht="16.95" customHeight="1" x14ac:dyDescent="0.3">
      <c r="A58" s="6"/>
      <c r="B58" s="9"/>
      <c r="C58" s="9" t="s">
        <v>59</v>
      </c>
      <c r="D58" s="20">
        <v>3324.9459253839</v>
      </c>
      <c r="E58" s="20">
        <v>225.86619733181001</v>
      </c>
      <c r="F58" s="20">
        <v>0</v>
      </c>
      <c r="G58" s="20">
        <v>61.945115677925003</v>
      </c>
      <c r="H58" s="20">
        <v>3612.7572383935999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3324.9459253839</v>
      </c>
      <c r="E62" s="20">
        <v>225.86619733181001</v>
      </c>
      <c r="F62" s="20">
        <v>0</v>
      </c>
      <c r="G62" s="20">
        <v>61.945115677925003</v>
      </c>
      <c r="H62" s="20">
        <v>3612.7572383935999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183.41688015906001</v>
      </c>
      <c r="H64" s="20">
        <v>183.41688015906001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6.5247894021450001</v>
      </c>
      <c r="H65" s="20">
        <v>6.5247894021450001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19.715796621370998</v>
      </c>
      <c r="H66" s="20">
        <v>19.715796621370998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209.65746618258001</v>
      </c>
      <c r="H67" s="20">
        <v>209.65746618258001</v>
      </c>
    </row>
    <row r="68" spans="1:8" ht="16.95" customHeight="1" x14ac:dyDescent="0.3">
      <c r="A68" s="6"/>
      <c r="B68" s="9"/>
      <c r="C68" s="9" t="s">
        <v>76</v>
      </c>
      <c r="D68" s="20">
        <v>3324.9459253839</v>
      </c>
      <c r="E68" s="20">
        <v>225.86619733181001</v>
      </c>
      <c r="F68" s="20">
        <v>0</v>
      </c>
      <c r="G68" s="20">
        <v>271.60258186049998</v>
      </c>
      <c r="H68" s="20">
        <v>3822.4147045762002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99.748377761516991</v>
      </c>
      <c r="E70" s="20">
        <f>E68 * 3%</f>
        <v>6.7759859199542998</v>
      </c>
      <c r="F70" s="20">
        <f>F68 * 3%</f>
        <v>0</v>
      </c>
      <c r="G70" s="20">
        <f>G68 * 3%</f>
        <v>8.1480774558149989</v>
      </c>
      <c r="H70" s="20">
        <f>SUM(D70:G70)</f>
        <v>114.67244113728628</v>
      </c>
    </row>
    <row r="71" spans="1:8" ht="16.95" customHeight="1" x14ac:dyDescent="0.3">
      <c r="A71" s="6"/>
      <c r="B71" s="9"/>
      <c r="C71" s="9" t="s">
        <v>72</v>
      </c>
      <c r="D71" s="20">
        <f>D70</f>
        <v>99.748377761516991</v>
      </c>
      <c r="E71" s="20">
        <f>E70</f>
        <v>6.7759859199542998</v>
      </c>
      <c r="F71" s="20">
        <f>F70</f>
        <v>0</v>
      </c>
      <c r="G71" s="20">
        <f>G70</f>
        <v>8.1480774558149989</v>
      </c>
      <c r="H71" s="20">
        <f>SUM(D71:G71)</f>
        <v>114.67244113728628</v>
      </c>
    </row>
    <row r="72" spans="1:8" ht="16.95" customHeight="1" x14ac:dyDescent="0.3">
      <c r="A72" s="6"/>
      <c r="B72" s="9"/>
      <c r="C72" s="9" t="s">
        <v>71</v>
      </c>
      <c r="D72" s="20">
        <f>D71 + D68</f>
        <v>3424.6943031454171</v>
      </c>
      <c r="E72" s="20">
        <f>E71 + E68</f>
        <v>232.64218325176432</v>
      </c>
      <c r="F72" s="20">
        <f>F71 + F68</f>
        <v>0</v>
      </c>
      <c r="G72" s="20">
        <f>G71 + G68</f>
        <v>279.75065931631497</v>
      </c>
      <c r="H72" s="20">
        <f>SUM(D72:G72)</f>
        <v>3937.0871457134963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684.93886062908348</v>
      </c>
      <c r="E74" s="20">
        <f>E72 * 20%</f>
        <v>46.528436650352866</v>
      </c>
      <c r="F74" s="20">
        <f>F72 * 20%</f>
        <v>0</v>
      </c>
      <c r="G74" s="20">
        <f>G72 * 20%</f>
        <v>55.950131863262996</v>
      </c>
      <c r="H74" s="20">
        <f>SUM(D74:G74)</f>
        <v>787.41742914269935</v>
      </c>
    </row>
    <row r="75" spans="1:8" ht="16.95" customHeight="1" x14ac:dyDescent="0.3">
      <c r="A75" s="6"/>
      <c r="B75" s="9"/>
      <c r="C75" s="9" t="s">
        <v>67</v>
      </c>
      <c r="D75" s="20">
        <f>D74</f>
        <v>684.93886062908348</v>
      </c>
      <c r="E75" s="20">
        <f>E74</f>
        <v>46.528436650352866</v>
      </c>
      <c r="F75" s="20">
        <f>F74</f>
        <v>0</v>
      </c>
      <c r="G75" s="20">
        <f>G74</f>
        <v>55.950131863262996</v>
      </c>
      <c r="H75" s="20">
        <f>SUM(D75:G75)</f>
        <v>787.41742914269935</v>
      </c>
    </row>
    <row r="76" spans="1:8" ht="16.95" customHeight="1" x14ac:dyDescent="0.3">
      <c r="A76" s="6"/>
      <c r="B76" s="9"/>
      <c r="C76" s="9" t="s">
        <v>66</v>
      </c>
      <c r="D76" s="20">
        <f>D75 + D72</f>
        <v>4109.6331637745006</v>
      </c>
      <c r="E76" s="20">
        <f>E75 + E72</f>
        <v>279.17061990211721</v>
      </c>
      <c r="F76" s="20">
        <f>F75 + F72</f>
        <v>0</v>
      </c>
      <c r="G76" s="20">
        <f>G75 + G72</f>
        <v>335.70079117957795</v>
      </c>
      <c r="H76" s="20">
        <f>SUM(D76:G76)</f>
        <v>4724.5045748561961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2979.1950199391999</v>
      </c>
      <c r="E13" s="19">
        <v>202.88729238618001</v>
      </c>
      <c r="F13" s="19">
        <v>0</v>
      </c>
      <c r="G13" s="19">
        <v>0</v>
      </c>
      <c r="H13" s="19">
        <v>3182.0823123253999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2979.1950199391999</v>
      </c>
      <c r="E14" s="19">
        <v>202.88729238618001</v>
      </c>
      <c r="F14" s="19">
        <v>0</v>
      </c>
      <c r="G14" s="19">
        <v>0</v>
      </c>
      <c r="H14" s="19">
        <v>3182.0823123253999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89</v>
      </c>
      <c r="D13" s="19">
        <v>0</v>
      </c>
      <c r="E13" s="19">
        <v>0</v>
      </c>
      <c r="F13" s="19">
        <v>0</v>
      </c>
      <c r="G13" s="19">
        <v>9.6756979975525006</v>
      </c>
      <c r="H13" s="19">
        <v>9.6756979975525006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9.6756979975525006</v>
      </c>
      <c r="H14" s="19">
        <v>9.6756979975525006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183.41688015906001</v>
      </c>
      <c r="H13" s="19">
        <v>183.41688015906001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183.41688015906001</v>
      </c>
      <c r="H14" s="19">
        <v>183.41688015906001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6.5247894021450001</v>
      </c>
      <c r="H13" s="19">
        <v>6.5247894021450001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6.5247894021450001</v>
      </c>
      <c r="H14" s="19">
        <v>6.5247894021450001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196.87058823529</v>
      </c>
      <c r="E13" s="19">
        <v>12.917647058824</v>
      </c>
      <c r="F13" s="19">
        <v>0</v>
      </c>
      <c r="G13" s="19">
        <v>0</v>
      </c>
      <c r="H13" s="19">
        <v>209.78823529412</v>
      </c>
      <c r="J13" s="5"/>
    </row>
    <row r="14" spans="1:14" ht="16.95" customHeight="1" x14ac:dyDescent="0.3">
      <c r="A14" s="6"/>
      <c r="B14" s="9"/>
      <c r="C14" s="9" t="s">
        <v>87</v>
      </c>
      <c r="D14" s="19">
        <v>196.87058823529</v>
      </c>
      <c r="E14" s="19">
        <v>12.917647058824</v>
      </c>
      <c r="F14" s="19">
        <v>0</v>
      </c>
      <c r="G14" s="19">
        <v>0</v>
      </c>
      <c r="H14" s="19">
        <v>209.78823529412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84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0</v>
      </c>
      <c r="E13" s="19">
        <v>0</v>
      </c>
      <c r="F13" s="19">
        <v>0</v>
      </c>
      <c r="G13" s="19">
        <v>0.29191176470587998</v>
      </c>
      <c r="H13" s="19">
        <v>0.29191176470587998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0.29191176470587998</v>
      </c>
      <c r="H14" s="19">
        <v>0.29191176470587998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2025-11-19T07:57:36Z</dcterms:modified>
</cp:coreProperties>
</file>